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iefClerk\HSBG\2025-2026\"/>
    </mc:Choice>
  </mc:AlternateContent>
  <xr:revisionPtr revIDLastSave="0" documentId="13_ncr:1_{BB3101C9-7C2E-48B1-96AA-EF4E31C127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get" sheetId="1" r:id="rId1"/>
  </sheets>
  <definedNames>
    <definedName name="Allocations">#REF!</definedName>
    <definedName name="_xlnm.Print_Area" localSheetId="0">Budget!$A$1:$H$117</definedName>
    <definedName name="_xlnm.Print_Titles" localSheetId="0">Budget!$34:$37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C75" i="1"/>
  <c r="C65" i="1"/>
  <c r="C101" i="1"/>
  <c r="E71" i="1"/>
  <c r="B101" i="1" l="1"/>
  <c r="B113" i="1"/>
  <c r="D113" i="1"/>
  <c r="F113" i="1"/>
  <c r="G113" i="1"/>
  <c r="F101" i="1"/>
  <c r="E101" i="1"/>
  <c r="D101" i="1"/>
  <c r="G101" i="1"/>
  <c r="G86" i="1"/>
  <c r="D86" i="1"/>
  <c r="B86" i="1"/>
  <c r="E75" i="1" l="1"/>
  <c r="F75" i="1"/>
  <c r="G75" i="1"/>
  <c r="D75" i="1"/>
  <c r="B75" i="1"/>
  <c r="E65" i="1"/>
  <c r="F65" i="1"/>
  <c r="F115" i="1" s="1"/>
  <c r="G65" i="1"/>
  <c r="D65" i="1"/>
  <c r="B65" i="1"/>
  <c r="D115" i="1" l="1"/>
  <c r="E115" i="1"/>
  <c r="G115" i="1"/>
  <c r="B115" i="1"/>
  <c r="C116" i="1" l="1"/>
</calcChain>
</file>

<file path=xl/sharedStrings.xml><?xml version="1.0" encoding="utf-8"?>
<sst xmlns="http://schemas.openxmlformats.org/spreadsheetml/2006/main" count="93" uniqueCount="86">
  <si>
    <t>Directions:</t>
  </si>
  <si>
    <t>Using this format, please provide the county plan for allocated human services expenditures and proposed numbers of individuals to be served in each of the eligible categories.</t>
  </si>
  <si>
    <t>1. ESTIMATED INDIVIDUALS SERVED</t>
  </si>
  <si>
    <t xml:space="preserve">Please provide an estimate in each cost center of the number of individuals to be served.  An estimate must be entered for each cost center with associated expenditures. </t>
  </si>
  <si>
    <t>2. HSBG ALLOCATION (STATE &amp; FEDERAL)</t>
  </si>
  <si>
    <t>Please enter the county's total state and federal DHS allocation for each program area (MH, ID, HAP, SUD, and HSDF).</t>
  </si>
  <si>
    <t>3. HSBG PLANNED EXPENDITURES
(STATE &amp; FEDERAL)</t>
  </si>
  <si>
    <t>Please enter the county's planned expenditures for HSBG funds in the applicable cost centers.  The Grand Totals for HSBG Planned Expenditures and HSBG Allocation must equal.</t>
  </si>
  <si>
    <t>4. NON-BLOCK GRANT EXPENDITURES</t>
  </si>
  <si>
    <r>
      <t xml:space="preserve">Please enter the county's planned expenditures </t>
    </r>
    <r>
      <rPr>
        <b/>
        <sz val="11"/>
        <color theme="1"/>
        <rFont val="Calibri"/>
        <family val="2"/>
        <scheme val="minor"/>
      </rPr>
      <t>(MH, ID, and SUD only)</t>
    </r>
    <r>
      <rPr>
        <sz val="11"/>
        <color theme="1"/>
        <rFont val="Calibri"/>
        <family val="2"/>
        <scheme val="minor"/>
      </rPr>
      <t xml:space="preserve"> that are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associated with HSBG funds in the applicable cost centers.  </t>
    </r>
    <r>
      <rPr>
        <i/>
        <sz val="11"/>
        <color theme="1"/>
        <rFont val="Calibri"/>
        <family val="2"/>
        <scheme val="minor"/>
      </rPr>
      <t xml:space="preserve">This does not include Act 152 funding or SUD funding received from the </t>
    </r>
    <r>
      <rPr>
        <i/>
        <sz val="11"/>
        <rFont val="Calibri"/>
        <family val="2"/>
        <scheme val="minor"/>
      </rPr>
      <t>Department of Drug and Alcohol Programs.</t>
    </r>
  </si>
  <si>
    <t>5. COUNTY MATCH</t>
  </si>
  <si>
    <t>Please enter the county's planned match amount in the applicable cost centers.</t>
  </si>
  <si>
    <t>6. OTHER PLANNED EXPENDITURES</t>
  </si>
  <si>
    <r>
      <t>Please enter in the applicable cost centers, the county's planned expenditures not included in the DHS allocation (such as grants, rei</t>
    </r>
    <r>
      <rPr>
        <sz val="11"/>
        <rFont val="Calibri"/>
        <family val="2"/>
        <scheme val="minor"/>
      </rPr>
      <t>nvestment, and other non-DHS funding</t>
    </r>
    <r>
      <rPr>
        <sz val="11"/>
        <color theme="1"/>
        <rFont val="Calibri"/>
        <family val="2"/>
        <scheme val="minor"/>
      </rPr>
      <t>).  Completion of this column is optional.</t>
    </r>
  </si>
  <si>
    <t xml:space="preserve">Please use FY 24-25 primary allocations, less any one-time funding and less any federal Medicaid reimbursements.  If the county received a supplemental CHIPP/forensic allocation during FY 24-25,  include the annualized amount in the FY 25-26 budget.  If you would like to include the federal Medicaid reimbursements for more accurate budgeting, please include those amounts in column 6, "Other Planned Expenditures." </t>
  </si>
  <si>
    <t xml:space="preserve">DHS will request your county to submit a revised budget if, based on the budget enacted by the General Assembly, the allocations for FY 25-26 are significantly different than FY 24-25.  In addition, the county should notify DHS and submit a rebudget form via email when funds of 10% or more are moved between program categoricals, (i.e., moving funds from MH Inpatient into ID Community Services). </t>
  </si>
  <si>
    <t>County: Lancaster</t>
  </si>
  <si>
    <t>1.</t>
  </si>
  <si>
    <t>2.</t>
  </si>
  <si>
    <t>3.</t>
  </si>
  <si>
    <t>4.</t>
  </si>
  <si>
    <t>5.</t>
  </si>
  <si>
    <t>6.</t>
  </si>
  <si>
    <t>ESTIMATED
INDIVIDUALS SERVED</t>
  </si>
  <si>
    <t>HSBG ALLOCATION (STATE &amp; FEDERAL)</t>
  </si>
  <si>
    <t>HSBG PLANNED EXPENDITURES
(STATE &amp; FEDERAL)</t>
  </si>
  <si>
    <t>NON-BLOCK GRANT EXPENDITURES</t>
  </si>
  <si>
    <t>COUNTY MATCH</t>
  </si>
  <si>
    <t>OTHER PLANNED EXPENDITURES</t>
  </si>
  <si>
    <t>MENTAL HEALTH SERVICES</t>
  </si>
  <si>
    <t>ACT and CTT</t>
  </si>
  <si>
    <t>Administrative Management</t>
  </si>
  <si>
    <t>Administrator's Office</t>
  </si>
  <si>
    <t>Adult Developmental Training</t>
  </si>
  <si>
    <t>Children's Evidence-Based Practices</t>
  </si>
  <si>
    <t>Children's Psychosocial Rehabilitation</t>
  </si>
  <si>
    <t>Community Employment</t>
  </si>
  <si>
    <t>Community Residential Services</t>
  </si>
  <si>
    <t>Community Services</t>
  </si>
  <si>
    <t>Consumer-Driven Services</t>
  </si>
  <si>
    <t>Emergency Services</t>
  </si>
  <si>
    <t>Facility Based Vocational Rehabilitation</t>
  </si>
  <si>
    <t>Family Based Mental Health Services</t>
  </si>
  <si>
    <t>Family Support Services</t>
  </si>
  <si>
    <t>Housing Support Services</t>
  </si>
  <si>
    <t>Mental Health Crisis Intervention</t>
  </si>
  <si>
    <t>Other</t>
  </si>
  <si>
    <t>Outpatient</t>
  </si>
  <si>
    <t>Partial Hospitalization</t>
  </si>
  <si>
    <t>Peer Support Services</t>
  </si>
  <si>
    <t>Psychiatric Inpatient Hospitalization</t>
  </si>
  <si>
    <t>Psychiatric Rehabilitation</t>
  </si>
  <si>
    <t>Social Rehabilitation Services</t>
  </si>
  <si>
    <t>Targeted Case Management</t>
  </si>
  <si>
    <t>Transitional and Community Integration</t>
  </si>
  <si>
    <t>TOTAL MENTAL HEALTH SERVICES</t>
  </si>
  <si>
    <t>INTELLECTUAL DISABILITIES SERVICES</t>
  </si>
  <si>
    <t>Case Management</t>
  </si>
  <si>
    <t>Community-Based Services</t>
  </si>
  <si>
    <t>TOTAL INTELLECTUAL DISABILITIES SERVICES</t>
  </si>
  <si>
    <t>HOMELESS ASSISTANCE SERVICES</t>
  </si>
  <si>
    <t>Bridge Housing</t>
  </si>
  <si>
    <t>Rental Assistance</t>
  </si>
  <si>
    <t>Emergency Shelter</t>
  </si>
  <si>
    <t>Innovative Supportive Housing Services</t>
  </si>
  <si>
    <t>Administration</t>
  </si>
  <si>
    <t>TOTAL HOMELESS ASSISTANCE SERVICES</t>
  </si>
  <si>
    <t>SUBSTANCE USE DISORDER SERVICES</t>
  </si>
  <si>
    <t>Case/Care Management</t>
  </si>
  <si>
    <t>Inpatient Hospital</t>
  </si>
  <si>
    <t>Inpatient Non-Hospital</t>
  </si>
  <si>
    <t>Medication Assisted Therapy</t>
  </si>
  <si>
    <t>Other Intervention</t>
  </si>
  <si>
    <t>Outpatient/Intensive Outpatient</t>
  </si>
  <si>
    <t>Prevention</t>
  </si>
  <si>
    <t>Recovery Support Services</t>
  </si>
  <si>
    <t>TOTAL SUBSTANCE USE DISORDER SERVICES</t>
  </si>
  <si>
    <t>HUMAN SERVICES DEVELOPMENT FUND</t>
  </si>
  <si>
    <t>Adult Services</t>
  </si>
  <si>
    <t>Aging Services</t>
  </si>
  <si>
    <t>Children and Youth Services</t>
  </si>
  <si>
    <t>Generic Services</t>
  </si>
  <si>
    <t>Specialized Services</t>
  </si>
  <si>
    <t>Interagency Coordination</t>
  </si>
  <si>
    <t>TOTAL HUMAN SERVICES DEVELOPMENT FUND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</si>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</sst>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gray0625">
        <bgColor theme="0"/>
      </patternFill>
    </fill>
    <fill>
      <patternFill patternType="solid">
        <fgColor rgb="FFF7F7F7"/>
        <bgColor indexed="64"/>
      </patternFill>
    </fill>
    <fill>
      <patternFill patternType="gray0625">
        <bgColor theme="0" tint="-9.9948118533890809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CF6F6"/>
        <bgColor indexed="64"/>
      </patternFill>
    </fill>
    <fill>
      <patternFill patternType="solid">
        <fgColor rgb="FFFCFD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0" fillId="4" borderId="11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6" borderId="16" xfId="0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4" xfId="0" applyFill="1" applyBorder="1"/>
    <xf numFmtId="0" fontId="4" fillId="3" borderId="21" xfId="0" applyFont="1" applyFill="1" applyBorder="1" applyAlignment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3" borderId="21" xfId="1" applyNumberFormat="1" applyFont="1" applyFill="1" applyBorder="1" applyAlignment="1" applyProtection="1">
      <alignment vertical="center"/>
    </xf>
    <xf numFmtId="164" fontId="0" fillId="0" borderId="23" xfId="1" applyNumberFormat="1" applyFont="1" applyBorder="1" applyAlignment="1" applyProtection="1">
      <alignment vertical="center"/>
    </xf>
    <xf numFmtId="164" fontId="0" fillId="3" borderId="5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>
      <alignment horizontal="left" vertical="top" wrapText="1"/>
    </xf>
    <xf numFmtId="164" fontId="0" fillId="3" borderId="0" xfId="1" applyNumberFormat="1" applyFont="1" applyFill="1" applyBorder="1" applyProtection="1"/>
    <xf numFmtId="164" fontId="2" fillId="2" borderId="42" xfId="1" applyNumberFormat="1" applyFont="1" applyFill="1" applyBorder="1" applyAlignment="1" applyProtection="1">
      <alignment vertical="center" wrapText="1"/>
    </xf>
    <xf numFmtId="164" fontId="0" fillId="3" borderId="9" xfId="1" applyNumberFormat="1" applyFont="1" applyFill="1" applyBorder="1" applyAlignment="1" applyProtection="1">
      <alignment vertical="center"/>
    </xf>
    <xf numFmtId="164" fontId="0" fillId="3" borderId="2" xfId="1" applyNumberFormat="1" applyFont="1" applyFill="1" applyBorder="1" applyAlignment="1" applyProtection="1">
      <alignment vertical="center"/>
    </xf>
    <xf numFmtId="164" fontId="0" fillId="3" borderId="0" xfId="1" applyNumberFormat="1" applyFont="1" applyFill="1" applyBorder="1" applyAlignment="1" applyProtection="1">
      <alignment vertical="center"/>
    </xf>
    <xf numFmtId="164" fontId="0" fillId="7" borderId="11" xfId="1" applyNumberFormat="1" applyFont="1" applyFill="1" applyBorder="1" applyAlignment="1" applyProtection="1">
      <alignment vertical="center"/>
    </xf>
    <xf numFmtId="164" fontId="2" fillId="3" borderId="0" xfId="1" applyNumberFormat="1" applyFont="1" applyFill="1" applyBorder="1" applyAlignment="1" applyProtection="1">
      <alignment vertical="center"/>
    </xf>
    <xf numFmtId="165" fontId="0" fillId="3" borderId="5" xfId="2" applyNumberFormat="1" applyFont="1" applyFill="1" applyBorder="1" applyAlignment="1" applyProtection="1"/>
    <xf numFmtId="165" fontId="0" fillId="3" borderId="34" xfId="2" applyNumberFormat="1" applyFont="1" applyFill="1" applyBorder="1" applyAlignment="1" applyProtection="1"/>
    <xf numFmtId="165" fontId="0" fillId="3" borderId="0" xfId="2" applyNumberFormat="1" applyFont="1" applyFill="1" applyBorder="1" applyAlignment="1" applyProtection="1">
      <alignment horizontal="left" vertical="top" wrapText="1"/>
    </xf>
    <xf numFmtId="165" fontId="0" fillId="3" borderId="0" xfId="2" applyNumberFormat="1" applyFont="1" applyFill="1" applyBorder="1" applyProtection="1"/>
    <xf numFmtId="165" fontId="2" fillId="2" borderId="42" xfId="2" applyNumberFormat="1" applyFont="1" applyFill="1" applyBorder="1" applyAlignment="1" applyProtection="1">
      <alignment vertical="center" wrapText="1"/>
    </xf>
    <xf numFmtId="165" fontId="2" fillId="2" borderId="42" xfId="2" applyNumberFormat="1" applyFont="1" applyFill="1" applyBorder="1" applyAlignment="1" applyProtection="1"/>
    <xf numFmtId="165" fontId="2" fillId="2" borderId="39" xfId="2" applyNumberFormat="1" applyFont="1" applyFill="1" applyBorder="1" applyAlignment="1" applyProtection="1"/>
    <xf numFmtId="165" fontId="0" fillId="3" borderId="9" xfId="2" applyNumberFormat="1" applyFont="1" applyFill="1" applyBorder="1" applyAlignment="1" applyProtection="1">
      <alignment vertical="center"/>
    </xf>
    <xf numFmtId="165" fontId="0" fillId="3" borderId="21" xfId="2" applyNumberFormat="1" applyFont="1" applyFill="1" applyBorder="1" applyAlignment="1" applyProtection="1">
      <alignment vertical="center"/>
    </xf>
    <xf numFmtId="165" fontId="0" fillId="5" borderId="1" xfId="2" applyNumberFormat="1" applyFont="1" applyFill="1" applyBorder="1" applyAlignment="1" applyProtection="1">
      <alignment vertical="center"/>
    </xf>
    <xf numFmtId="165" fontId="0" fillId="5" borderId="6" xfId="2" applyNumberFormat="1" applyFont="1" applyFill="1" applyBorder="1" applyAlignment="1" applyProtection="1">
      <alignment vertical="center"/>
    </xf>
    <xf numFmtId="165" fontId="0" fillId="5" borderId="17" xfId="2" applyNumberFormat="1" applyFont="1" applyFill="1" applyBorder="1" applyAlignment="1" applyProtection="1">
      <alignment vertical="center"/>
    </xf>
    <xf numFmtId="165" fontId="0" fillId="0" borderId="20" xfId="2" applyNumberFormat="1" applyFont="1" applyFill="1" applyBorder="1" applyAlignment="1" applyProtection="1">
      <alignment vertical="center"/>
    </xf>
    <xf numFmtId="165" fontId="0" fillId="0" borderId="24" xfId="2" applyNumberFormat="1" applyFont="1" applyFill="1" applyBorder="1" applyAlignment="1" applyProtection="1">
      <alignment vertical="center"/>
    </xf>
    <xf numFmtId="165" fontId="0" fillId="3" borderId="2" xfId="2" applyNumberFormat="1" applyFont="1" applyFill="1" applyBorder="1" applyAlignment="1" applyProtection="1">
      <alignment vertical="center"/>
    </xf>
    <xf numFmtId="165" fontId="0" fillId="3" borderId="0" xfId="2" applyNumberFormat="1" applyFont="1" applyFill="1" applyBorder="1" applyAlignment="1" applyProtection="1">
      <alignment vertical="center"/>
    </xf>
    <xf numFmtId="165" fontId="0" fillId="0" borderId="20" xfId="2" applyNumberFormat="1" applyFont="1" applyBorder="1" applyAlignment="1" applyProtection="1">
      <alignment vertical="center"/>
    </xf>
    <xf numFmtId="165" fontId="0" fillId="0" borderId="24" xfId="2" applyNumberFormat="1" applyFont="1" applyBorder="1" applyAlignment="1" applyProtection="1">
      <alignment vertical="center"/>
    </xf>
    <xf numFmtId="165" fontId="0" fillId="7" borderId="2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vertical="center"/>
    </xf>
    <xf numFmtId="164" fontId="0" fillId="0" borderId="0" xfId="1" applyNumberFormat="1" applyFont="1" applyProtection="1"/>
    <xf numFmtId="165" fontId="0" fillId="0" borderId="0" xfId="2" applyNumberFormat="1" applyFont="1" applyProtection="1"/>
    <xf numFmtId="164" fontId="0" fillId="0" borderId="0" xfId="1" applyNumberFormat="1" applyFont="1" applyBorder="1" applyProtection="1"/>
    <xf numFmtId="165" fontId="0" fillId="0" borderId="0" xfId="2" applyNumberFormat="1" applyFont="1" applyBorder="1" applyProtection="1"/>
    <xf numFmtId="164" fontId="7" fillId="3" borderId="2" xfId="1" applyNumberFormat="1" applyFont="1" applyFill="1" applyBorder="1" applyAlignment="1" applyProtection="1">
      <alignment vertical="center"/>
    </xf>
    <xf numFmtId="165" fontId="7" fillId="3" borderId="2" xfId="2" applyNumberFormat="1" applyFont="1" applyFill="1" applyBorder="1" applyAlignment="1" applyProtection="1">
      <alignment vertical="center"/>
    </xf>
    <xf numFmtId="165" fontId="8" fillId="3" borderId="2" xfId="2" applyNumberFormat="1" applyFont="1" applyFill="1" applyBorder="1" applyAlignment="1" applyProtection="1">
      <alignment horizontal="left" vertical="center"/>
    </xf>
    <xf numFmtId="165" fontId="8" fillId="3" borderId="2" xfId="2" applyNumberFormat="1" applyFont="1" applyFill="1" applyBorder="1" applyAlignment="1" applyProtection="1">
      <alignment vertical="center"/>
    </xf>
    <xf numFmtId="0" fontId="0" fillId="3" borderId="9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165" fontId="0" fillId="5" borderId="40" xfId="2" applyNumberFormat="1" applyFont="1" applyFill="1" applyBorder="1" applyAlignment="1" applyProtection="1">
      <alignment vertical="center"/>
    </xf>
    <xf numFmtId="0" fontId="0" fillId="6" borderId="48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164" fontId="0" fillId="7" borderId="25" xfId="1" applyNumberFormat="1" applyFont="1" applyFill="1" applyBorder="1" applyAlignment="1" applyProtection="1">
      <alignment vertical="center"/>
    </xf>
    <xf numFmtId="164" fontId="0" fillId="7" borderId="7" xfId="1" applyNumberFormat="1" applyFont="1" applyFill="1" applyBorder="1" applyAlignment="1" applyProtection="1">
      <alignment vertical="center"/>
    </xf>
    <xf numFmtId="164" fontId="0" fillId="7" borderId="52" xfId="1" applyNumberFormat="1" applyFont="1" applyFill="1" applyBorder="1" applyAlignment="1" applyProtection="1">
      <alignment vertical="center"/>
    </xf>
    <xf numFmtId="0" fontId="0" fillId="3" borderId="2" xfId="0" applyFill="1" applyBorder="1"/>
    <xf numFmtId="164" fontId="0" fillId="3" borderId="2" xfId="1" applyNumberFormat="1" applyFont="1" applyFill="1" applyBorder="1" applyProtection="1"/>
    <xf numFmtId="165" fontId="0" fillId="3" borderId="2" xfId="2" applyNumberFormat="1" applyFont="1" applyFill="1" applyBorder="1" applyProtection="1"/>
    <xf numFmtId="0" fontId="0" fillId="3" borderId="0" xfId="0" applyFill="1" applyAlignment="1">
      <alignment horizontal="left" vertical="top" wrapText="1"/>
    </xf>
    <xf numFmtId="165" fontId="0" fillId="9" borderId="14" xfId="2" applyNumberFormat="1" applyFont="1" applyFill="1" applyBorder="1" applyAlignment="1" applyProtection="1">
      <alignment vertical="center"/>
      <protection locked="0"/>
    </xf>
    <xf numFmtId="164" fontId="0" fillId="9" borderId="11" xfId="1" applyNumberFormat="1" applyFont="1" applyFill="1" applyBorder="1" applyAlignment="1" applyProtection="1">
      <alignment vertical="center"/>
      <protection locked="0"/>
    </xf>
    <xf numFmtId="165" fontId="0" fillId="9" borderId="12" xfId="2" applyNumberFormat="1" applyFont="1" applyFill="1" applyBorder="1" applyAlignment="1" applyProtection="1">
      <alignment vertical="center"/>
      <protection locked="0"/>
    </xf>
    <xf numFmtId="165" fontId="0" fillId="9" borderId="13" xfId="2" applyNumberFormat="1" applyFont="1" applyFill="1" applyBorder="1" applyAlignment="1" applyProtection="1">
      <alignment vertical="center"/>
      <protection locked="0"/>
    </xf>
    <xf numFmtId="165" fontId="0" fillId="9" borderId="15" xfId="2" applyNumberFormat="1" applyFont="1" applyFill="1" applyBorder="1" applyAlignment="1" applyProtection="1">
      <alignment vertical="center"/>
      <protection locked="0"/>
    </xf>
    <xf numFmtId="164" fontId="0" fillId="9" borderId="4" xfId="1" applyNumberFormat="1" applyFont="1" applyFill="1" applyBorder="1" applyAlignment="1" applyProtection="1">
      <alignment vertical="center"/>
      <protection locked="0"/>
    </xf>
    <xf numFmtId="165" fontId="0" fillId="9" borderId="18" xfId="2" applyNumberFormat="1" applyFont="1" applyFill="1" applyBorder="1" applyAlignment="1" applyProtection="1">
      <alignment vertical="center"/>
      <protection locked="0"/>
    </xf>
    <xf numFmtId="165" fontId="0" fillId="9" borderId="19" xfId="2" applyNumberFormat="1" applyFont="1" applyFill="1" applyBorder="1" applyAlignment="1" applyProtection="1">
      <alignment vertical="center"/>
      <protection locked="0"/>
    </xf>
    <xf numFmtId="164" fontId="0" fillId="9" borderId="16" xfId="1" applyNumberFormat="1" applyFont="1" applyFill="1" applyBorder="1" applyAlignment="1" applyProtection="1">
      <alignment vertical="center"/>
      <protection locked="0"/>
    </xf>
    <xf numFmtId="164" fontId="0" fillId="10" borderId="4" xfId="1" applyNumberFormat="1" applyFont="1" applyFill="1" applyBorder="1" applyAlignment="1" applyProtection="1">
      <alignment vertical="center"/>
      <protection locked="0"/>
    </xf>
    <xf numFmtId="165" fontId="0" fillId="10" borderId="14" xfId="2" applyNumberFormat="1" applyFont="1" applyFill="1" applyBorder="1" applyAlignment="1" applyProtection="1">
      <alignment vertical="center"/>
      <protection locked="0"/>
    </xf>
    <xf numFmtId="165" fontId="0" fillId="10" borderId="15" xfId="2" applyNumberFormat="1" applyFont="1" applyFill="1" applyBorder="1" applyAlignment="1" applyProtection="1">
      <alignment vertical="center"/>
      <protection locked="0"/>
    </xf>
    <xf numFmtId="165" fontId="0" fillId="10" borderId="18" xfId="2" applyNumberFormat="1" applyFont="1" applyFill="1" applyBorder="1" applyAlignment="1" applyProtection="1">
      <alignment vertical="center"/>
      <protection locked="0"/>
    </xf>
    <xf numFmtId="165" fontId="0" fillId="10" borderId="19" xfId="2" applyNumberFormat="1" applyFont="1" applyFill="1" applyBorder="1" applyAlignment="1" applyProtection="1">
      <alignment vertical="center"/>
      <protection locked="0"/>
    </xf>
    <xf numFmtId="165" fontId="0" fillId="9" borderId="49" xfId="2" applyNumberFormat="1" applyFont="1" applyFill="1" applyBorder="1" applyAlignment="1" applyProtection="1">
      <alignment vertical="center"/>
      <protection locked="0"/>
    </xf>
    <xf numFmtId="165" fontId="0" fillId="9" borderId="50" xfId="2" applyNumberFormat="1" applyFont="1" applyFill="1" applyBorder="1" applyAlignment="1" applyProtection="1">
      <alignment vertical="center"/>
      <protection locked="0"/>
    </xf>
    <xf numFmtId="164" fontId="0" fillId="9" borderId="25" xfId="1" applyNumberFormat="1" applyFont="1" applyFill="1" applyBorder="1" applyAlignment="1" applyProtection="1">
      <alignment vertical="center"/>
      <protection locked="0"/>
    </xf>
    <xf numFmtId="165" fontId="0" fillId="9" borderId="27" xfId="2" applyNumberFormat="1" applyFont="1" applyFill="1" applyBorder="1" applyAlignment="1" applyProtection="1">
      <alignment vertical="center"/>
      <protection locked="0"/>
    </xf>
    <xf numFmtId="165" fontId="0" fillId="9" borderId="28" xfId="2" applyNumberFormat="1" applyFont="1" applyFill="1" applyBorder="1" applyAlignment="1" applyProtection="1">
      <alignment vertical="center"/>
      <protection locked="0"/>
    </xf>
    <xf numFmtId="165" fontId="0" fillId="9" borderId="51" xfId="2" applyNumberFormat="1" applyFont="1" applyFill="1" applyBorder="1" applyAlignment="1" applyProtection="1">
      <alignment vertical="center"/>
      <protection locked="0"/>
    </xf>
    <xf numFmtId="165" fontId="0" fillId="10" borderId="49" xfId="2" applyNumberFormat="1" applyFont="1" applyFill="1" applyBorder="1" applyAlignment="1" applyProtection="1">
      <alignment vertical="center"/>
      <protection locked="0"/>
    </xf>
    <xf numFmtId="165" fontId="0" fillId="10" borderId="28" xfId="2" applyNumberFormat="1" applyFont="1" applyFill="1" applyBorder="1" applyAlignment="1" applyProtection="1">
      <alignment vertical="center"/>
      <protection locked="0"/>
    </xf>
    <xf numFmtId="165" fontId="0" fillId="10" borderId="29" xfId="2" applyNumberFormat="1" applyFont="1" applyFill="1" applyBorder="1" applyAlignment="1" applyProtection="1">
      <alignment vertical="center"/>
      <protection locked="0"/>
    </xf>
    <xf numFmtId="165" fontId="0" fillId="10" borderId="50" xfId="2" applyNumberFormat="1" applyFont="1" applyFill="1" applyBorder="1" applyAlignment="1" applyProtection="1">
      <alignment vertical="center"/>
      <protection locked="0"/>
    </xf>
    <xf numFmtId="0" fontId="2" fillId="8" borderId="23" xfId="0" applyFont="1" applyFill="1" applyBorder="1" applyAlignment="1">
      <alignment vertical="center"/>
    </xf>
    <xf numFmtId="164" fontId="0" fillId="8" borderId="22" xfId="1" applyNumberFormat="1" applyFont="1" applyFill="1" applyBorder="1" applyAlignment="1" applyProtection="1">
      <alignment vertical="center"/>
    </xf>
    <xf numFmtId="165" fontId="0" fillId="8" borderId="22" xfId="2" applyNumberFormat="1" applyFont="1" applyFill="1" applyBorder="1" applyAlignment="1" applyProtection="1">
      <alignment vertical="center"/>
    </xf>
    <xf numFmtId="0" fontId="10" fillId="9" borderId="8" xfId="0" applyFont="1" applyFill="1" applyBorder="1" applyAlignment="1">
      <alignment vertical="center"/>
    </xf>
    <xf numFmtId="165" fontId="0" fillId="0" borderId="0" xfId="2" applyNumberFormat="1" applyFont="1" applyBorder="1" applyAlignment="1" applyProtection="1">
      <alignment horizontal="right"/>
    </xf>
    <xf numFmtId="0" fontId="11" fillId="2" borderId="7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0" fontId="10" fillId="11" borderId="46" xfId="0" applyFont="1" applyFill="1" applyBorder="1" applyAlignment="1">
      <alignment horizontal="center" vertical="center"/>
    </xf>
    <xf numFmtId="0" fontId="10" fillId="11" borderId="47" xfId="0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 applyProtection="1">
      <alignment horizontal="center" vertical="center" wrapText="1"/>
    </xf>
    <xf numFmtId="164" fontId="0" fillId="2" borderId="40" xfId="1" applyNumberFormat="1" applyFont="1" applyFill="1" applyBorder="1" applyAlignment="1" applyProtection="1">
      <alignment horizontal="center" vertical="center" wrapText="1"/>
    </xf>
    <xf numFmtId="165" fontId="0" fillId="2" borderId="10" xfId="2" applyNumberFormat="1" applyFont="1" applyFill="1" applyBorder="1" applyAlignment="1" applyProtection="1">
      <alignment horizontal="center" vertical="center" wrapText="1"/>
    </xf>
    <xf numFmtId="165" fontId="0" fillId="2" borderId="40" xfId="2" applyNumberFormat="1" applyFont="1" applyFill="1" applyBorder="1" applyAlignment="1" applyProtection="1">
      <alignment horizontal="center" vertical="center" wrapText="1"/>
    </xf>
    <xf numFmtId="165" fontId="0" fillId="2" borderId="38" xfId="2" applyNumberFormat="1" applyFont="1" applyFill="1" applyBorder="1" applyAlignment="1" applyProtection="1">
      <alignment horizontal="center" vertical="center" wrapText="1"/>
    </xf>
    <xf numFmtId="165" fontId="0" fillId="2" borderId="41" xfId="2" applyNumberFormat="1" applyFont="1" applyFill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35" xfId="0" applyFill="1" applyBorder="1" applyAlignment="1">
      <alignment horizontal="left" vertical="top"/>
    </xf>
    <xf numFmtId="49" fontId="6" fillId="2" borderId="43" xfId="0" applyNumberFormat="1" applyFont="1" applyFill="1" applyBorder="1" applyAlignment="1">
      <alignment horizontal="left" vertical="center" wrapText="1"/>
    </xf>
    <xf numFmtId="49" fontId="6" fillId="2" borderId="44" xfId="0" applyNumberFormat="1" applyFont="1" applyFill="1" applyBorder="1" applyAlignment="1">
      <alignment horizontal="left" vertical="center" wrapText="1"/>
    </xf>
    <xf numFmtId="49" fontId="6" fillId="2" borderId="45" xfId="0" applyNumberFormat="1" applyFont="1" applyFill="1" applyBorder="1" applyAlignment="1">
      <alignment horizontal="left" vertical="center" wrapText="1"/>
    </xf>
    <xf numFmtId="49" fontId="6" fillId="2" borderId="25" xfId="0" applyNumberFormat="1" applyFont="1" applyFill="1" applyBorder="1" applyAlignment="1">
      <alignment horizontal="left" vertical="center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10" borderId="25" xfId="0" applyFill="1" applyBorder="1" applyAlignment="1">
      <alignment horizontal="left" vertical="center" wrapText="1"/>
    </xf>
    <xf numFmtId="0" fontId="0" fillId="10" borderId="5" xfId="0" applyFill="1" applyBorder="1" applyAlignment="1">
      <alignment horizontal="left" vertical="center" wrapText="1"/>
    </xf>
    <xf numFmtId="0" fontId="0" fillId="10" borderId="34" xfId="0" applyFill="1" applyBorder="1" applyAlignment="1">
      <alignment horizontal="left" vertical="center" wrapText="1"/>
    </xf>
    <xf numFmtId="0" fontId="0" fillId="10" borderId="7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10" borderId="35" xfId="0" applyFill="1" applyBorder="1" applyAlignment="1">
      <alignment horizontal="left" vertical="center" wrapText="1"/>
    </xf>
    <xf numFmtId="0" fontId="0" fillId="10" borderId="26" xfId="0" applyFill="1" applyBorder="1" applyAlignment="1">
      <alignment horizontal="left" vertical="center" wrapText="1"/>
    </xf>
    <xf numFmtId="0" fontId="0" fillId="10" borderId="3" xfId="0" applyFill="1" applyBorder="1" applyAlignment="1">
      <alignment horizontal="left" vertical="center" wrapText="1"/>
    </xf>
    <xf numFmtId="0" fontId="0" fillId="10" borderId="33" xfId="0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0" fillId="10" borderId="8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10" borderId="31" xfId="0" applyFill="1" applyBorder="1" applyAlignment="1">
      <alignment horizontal="left" vertical="center" wrapText="1"/>
    </xf>
    <xf numFmtId="0" fontId="0" fillId="10" borderId="25" xfId="0" applyFill="1" applyBorder="1" applyAlignment="1">
      <alignment horizontal="left" vertical="center"/>
    </xf>
    <xf numFmtId="0" fontId="0" fillId="10" borderId="5" xfId="0" applyFill="1" applyBorder="1" applyAlignment="1">
      <alignment horizontal="left" vertical="center"/>
    </xf>
    <xf numFmtId="0" fontId="0" fillId="10" borderId="34" xfId="0" applyFill="1" applyBorder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0" fillId="10" borderId="35" xfId="0" applyFill="1" applyBorder="1" applyAlignment="1">
      <alignment horizontal="left" vertical="center"/>
    </xf>
    <xf numFmtId="0" fontId="0" fillId="10" borderId="26" xfId="0" applyFill="1" applyBorder="1" applyAlignment="1">
      <alignment horizontal="left" vertical="center"/>
    </xf>
    <xf numFmtId="0" fontId="0" fillId="10" borderId="3" xfId="0" applyFill="1" applyBorder="1" applyAlignment="1">
      <alignment horizontal="left" vertical="center"/>
    </xf>
    <xf numFmtId="0" fontId="0" fillId="10" borderId="33" xfId="0" applyFill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dashDot">
          <color rgb="FFFF0000"/>
        </left>
        <right style="dashDot">
          <color rgb="FFFF0000"/>
        </right>
        <top style="dashDot">
          <color rgb="FFFF0000"/>
        </top>
        <bottom style="dashDot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66FF99"/>
      <color rgb="FFFCF6F6"/>
      <color rgb="FFF8EDE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topLeftCell="A92" zoomScaleNormal="100" workbookViewId="0">
      <selection activeCell="D120" sqref="D120"/>
    </sheetView>
  </sheetViews>
  <sheetFormatPr defaultColWidth="9.140625" defaultRowHeight="15"/>
  <cols>
    <col min="1" max="1" width="43.28515625" bestFit="1" customWidth="1"/>
    <col min="2" max="2" width="20.7109375" style="47" customWidth="1"/>
    <col min="3" max="7" width="20.7109375" style="48" customWidth="1"/>
    <col min="8" max="8" width="2.28515625" customWidth="1"/>
  </cols>
  <sheetData>
    <row r="1" spans="1:8">
      <c r="A1" s="133" t="s">
        <v>0</v>
      </c>
      <c r="B1" s="135" t="s">
        <v>1</v>
      </c>
      <c r="C1" s="135"/>
      <c r="D1" s="135"/>
      <c r="E1" s="135"/>
      <c r="F1" s="135"/>
      <c r="G1" s="136"/>
      <c r="H1" s="1"/>
    </row>
    <row r="2" spans="1:8">
      <c r="A2" s="134"/>
      <c r="B2" s="137"/>
      <c r="C2" s="137"/>
      <c r="D2" s="137"/>
      <c r="E2" s="137"/>
      <c r="F2" s="137"/>
      <c r="G2" s="138"/>
      <c r="H2" s="1"/>
    </row>
    <row r="3" spans="1:8" ht="15.75" thickBot="1">
      <c r="A3" s="13"/>
      <c r="B3" s="18"/>
      <c r="C3" s="27"/>
      <c r="D3" s="27"/>
      <c r="E3" s="27"/>
      <c r="F3" s="27"/>
      <c r="G3" s="28"/>
      <c r="H3" s="1"/>
    </row>
    <row r="4" spans="1:8" ht="15" customHeight="1">
      <c r="A4" s="118" t="s">
        <v>2</v>
      </c>
      <c r="B4" s="139" t="s">
        <v>3</v>
      </c>
      <c r="C4" s="140"/>
      <c r="D4" s="140"/>
      <c r="E4" s="140"/>
      <c r="F4" s="140"/>
      <c r="G4" s="141"/>
      <c r="H4" s="1"/>
    </row>
    <row r="5" spans="1:8">
      <c r="A5" s="119"/>
      <c r="B5" s="127"/>
      <c r="C5" s="128"/>
      <c r="D5" s="128"/>
      <c r="E5" s="128"/>
      <c r="F5" s="128"/>
      <c r="G5" s="129"/>
      <c r="H5" s="1"/>
    </row>
    <row r="6" spans="1:8">
      <c r="A6" s="120"/>
      <c r="B6" s="130"/>
      <c r="C6" s="131"/>
      <c r="D6" s="131"/>
      <c r="E6" s="131"/>
      <c r="F6" s="131"/>
      <c r="G6" s="132"/>
      <c r="H6" s="1"/>
    </row>
    <row r="7" spans="1:8">
      <c r="A7" s="118" t="s">
        <v>4</v>
      </c>
      <c r="B7" s="142" t="s">
        <v>5</v>
      </c>
      <c r="C7" s="143"/>
      <c r="D7" s="143"/>
      <c r="E7" s="143"/>
      <c r="F7" s="143"/>
      <c r="G7" s="144"/>
      <c r="H7" s="1"/>
    </row>
    <row r="8" spans="1:8">
      <c r="A8" s="119"/>
      <c r="B8" s="145"/>
      <c r="C8" s="146"/>
      <c r="D8" s="146"/>
      <c r="E8" s="146"/>
      <c r="F8" s="146"/>
      <c r="G8" s="147"/>
      <c r="H8" s="1"/>
    </row>
    <row r="9" spans="1:8">
      <c r="A9" s="120"/>
      <c r="B9" s="148"/>
      <c r="C9" s="149"/>
      <c r="D9" s="149"/>
      <c r="E9" s="149"/>
      <c r="F9" s="149"/>
      <c r="G9" s="150"/>
      <c r="H9" s="1"/>
    </row>
    <row r="10" spans="1:8" ht="15" customHeight="1">
      <c r="A10" s="115" t="s">
        <v>6</v>
      </c>
      <c r="B10" s="124" t="s">
        <v>7</v>
      </c>
      <c r="C10" s="125"/>
      <c r="D10" s="125"/>
      <c r="E10" s="125"/>
      <c r="F10" s="125"/>
      <c r="G10" s="126"/>
      <c r="H10" s="1"/>
    </row>
    <row r="11" spans="1:8">
      <c r="A11" s="116"/>
      <c r="B11" s="127"/>
      <c r="C11" s="128"/>
      <c r="D11" s="128"/>
      <c r="E11" s="128"/>
      <c r="F11" s="128"/>
      <c r="G11" s="129"/>
      <c r="H11" s="1"/>
    </row>
    <row r="12" spans="1:8">
      <c r="A12" s="117"/>
      <c r="B12" s="130"/>
      <c r="C12" s="131"/>
      <c r="D12" s="131"/>
      <c r="E12" s="131"/>
      <c r="F12" s="131"/>
      <c r="G12" s="132"/>
      <c r="H12" s="1"/>
    </row>
    <row r="13" spans="1:8" ht="15" customHeight="1">
      <c r="A13" s="118" t="s">
        <v>8</v>
      </c>
      <c r="B13" s="124" t="s">
        <v>9</v>
      </c>
      <c r="C13" s="125"/>
      <c r="D13" s="125"/>
      <c r="E13" s="125"/>
      <c r="F13" s="125"/>
      <c r="G13" s="126"/>
      <c r="H13" s="1"/>
    </row>
    <row r="14" spans="1:8">
      <c r="A14" s="119"/>
      <c r="B14" s="127"/>
      <c r="C14" s="128"/>
      <c r="D14" s="128"/>
      <c r="E14" s="128"/>
      <c r="F14" s="128"/>
      <c r="G14" s="129"/>
      <c r="H14" s="1"/>
    </row>
    <row r="15" spans="1:8">
      <c r="A15" s="120"/>
      <c r="B15" s="130"/>
      <c r="C15" s="131"/>
      <c r="D15" s="131"/>
      <c r="E15" s="131"/>
      <c r="F15" s="131"/>
      <c r="G15" s="132"/>
      <c r="H15" s="1"/>
    </row>
    <row r="16" spans="1:8" ht="15" customHeight="1">
      <c r="A16" s="118" t="s">
        <v>10</v>
      </c>
      <c r="B16" s="124" t="s">
        <v>11</v>
      </c>
      <c r="C16" s="125"/>
      <c r="D16" s="125"/>
      <c r="E16" s="125"/>
      <c r="F16" s="125"/>
      <c r="G16" s="126"/>
      <c r="H16" s="1"/>
    </row>
    <row r="17" spans="1:8">
      <c r="A17" s="119"/>
      <c r="B17" s="127"/>
      <c r="C17" s="128"/>
      <c r="D17" s="128"/>
      <c r="E17" s="128"/>
      <c r="F17" s="128"/>
      <c r="G17" s="129"/>
      <c r="H17" s="1"/>
    </row>
    <row r="18" spans="1:8">
      <c r="A18" s="120"/>
      <c r="B18" s="130"/>
      <c r="C18" s="131"/>
      <c r="D18" s="131"/>
      <c r="E18" s="131"/>
      <c r="F18" s="131"/>
      <c r="G18" s="132"/>
      <c r="H18" s="1"/>
    </row>
    <row r="19" spans="1:8" ht="15" customHeight="1">
      <c r="A19" s="118" t="s">
        <v>12</v>
      </c>
      <c r="B19" s="124" t="s">
        <v>13</v>
      </c>
      <c r="C19" s="125"/>
      <c r="D19" s="125"/>
      <c r="E19" s="125"/>
      <c r="F19" s="125"/>
      <c r="G19" s="126"/>
      <c r="H19" s="1"/>
    </row>
    <row r="20" spans="1:8">
      <c r="A20" s="119"/>
      <c r="B20" s="127"/>
      <c r="C20" s="128"/>
      <c r="D20" s="128"/>
      <c r="E20" s="128"/>
      <c r="F20" s="128"/>
      <c r="G20" s="129"/>
      <c r="H20" s="1"/>
    </row>
    <row r="21" spans="1:8" ht="15.75" thickBot="1">
      <c r="A21" s="120"/>
      <c r="B21" s="130"/>
      <c r="C21" s="131"/>
      <c r="D21" s="131"/>
      <c r="E21" s="131"/>
      <c r="F21" s="131"/>
      <c r="G21" s="132"/>
      <c r="H21" s="1"/>
    </row>
    <row r="22" spans="1:8" ht="45.75" customHeight="1">
      <c r="A22" s="121" t="s">
        <v>14</v>
      </c>
      <c r="B22" s="122"/>
      <c r="C22" s="122"/>
      <c r="D22" s="122"/>
      <c r="E22" s="122"/>
      <c r="F22" s="122"/>
      <c r="G22" s="123"/>
      <c r="H22" s="1"/>
    </row>
    <row r="23" spans="1:8" ht="15" customHeight="1">
      <c r="A23" s="112"/>
      <c r="B23" s="113"/>
      <c r="C23" s="113"/>
      <c r="D23" s="113"/>
      <c r="E23" s="113"/>
      <c r="F23" s="113"/>
      <c r="G23" s="114"/>
      <c r="H23" s="1"/>
    </row>
    <row r="24" spans="1:8" ht="15.75" customHeight="1">
      <c r="A24" s="97" t="s">
        <v>15</v>
      </c>
      <c r="B24" s="98"/>
      <c r="C24" s="98"/>
      <c r="D24" s="98"/>
      <c r="E24" s="98"/>
      <c r="F24" s="98"/>
      <c r="G24" s="99"/>
      <c r="H24" s="1"/>
    </row>
    <row r="25" spans="1:8">
      <c r="A25" s="100"/>
      <c r="B25" s="98"/>
      <c r="C25" s="98"/>
      <c r="D25" s="98"/>
      <c r="E25" s="98"/>
      <c r="F25" s="98"/>
      <c r="G25" s="99"/>
      <c r="H25" s="1"/>
    </row>
    <row r="26" spans="1:8" ht="15.75" thickBot="1">
      <c r="A26" s="101"/>
      <c r="B26" s="102"/>
      <c r="C26" s="102"/>
      <c r="D26" s="102"/>
      <c r="E26" s="102"/>
      <c r="F26" s="102"/>
      <c r="G26" s="103"/>
      <c r="H26" s="1"/>
    </row>
    <row r="27" spans="1:8">
      <c r="A27" s="64"/>
      <c r="B27" s="65"/>
      <c r="C27" s="66"/>
      <c r="D27" s="66"/>
      <c r="E27" s="66"/>
      <c r="F27" s="66"/>
      <c r="G27" s="66"/>
      <c r="H27" s="1"/>
    </row>
    <row r="28" spans="1:8">
      <c r="A28" s="1"/>
      <c r="B28" s="20"/>
      <c r="C28" s="30"/>
      <c r="D28" s="30"/>
      <c r="E28" s="30"/>
      <c r="F28" s="30"/>
      <c r="G28" s="30"/>
      <c r="H28" s="1"/>
    </row>
    <row r="29" spans="1:8">
      <c r="A29" s="1"/>
      <c r="B29" s="20"/>
      <c r="C29" s="30"/>
      <c r="D29" s="30"/>
      <c r="E29" s="30"/>
      <c r="F29" s="30"/>
      <c r="G29" s="30"/>
      <c r="H29" s="1"/>
    </row>
    <row r="30" spans="1:8">
      <c r="A30" s="1"/>
      <c r="B30" s="20"/>
      <c r="C30" s="30"/>
      <c r="D30" s="30"/>
      <c r="E30" s="30"/>
      <c r="F30" s="30"/>
      <c r="G30" s="30"/>
      <c r="H30" s="1"/>
    </row>
    <row r="31" spans="1:8">
      <c r="A31" s="1"/>
      <c r="B31" s="20"/>
      <c r="C31" s="30"/>
      <c r="D31" s="30"/>
      <c r="E31" s="30"/>
      <c r="F31" s="30"/>
      <c r="G31" s="30"/>
      <c r="H31" s="1"/>
    </row>
    <row r="32" spans="1:8">
      <c r="A32" s="67"/>
      <c r="B32" s="19"/>
      <c r="C32" s="29"/>
      <c r="D32" s="29"/>
      <c r="E32" s="29"/>
      <c r="F32" s="29"/>
      <c r="G32" s="29"/>
      <c r="H32" s="1"/>
    </row>
    <row r="33" spans="1:8" ht="15.75" thickBot="1">
      <c r="A33" s="1"/>
      <c r="B33" s="20"/>
      <c r="C33" s="30"/>
      <c r="D33" s="30"/>
      <c r="E33" s="30"/>
      <c r="F33" s="30"/>
      <c r="G33" s="30"/>
      <c r="H33" s="1"/>
    </row>
    <row r="34" spans="1:8" ht="15.75">
      <c r="A34" s="95" t="s">
        <v>16</v>
      </c>
      <c r="B34" s="21" t="s">
        <v>17</v>
      </c>
      <c r="C34" s="31" t="s">
        <v>18</v>
      </c>
      <c r="D34" s="32" t="s">
        <v>19</v>
      </c>
      <c r="E34" s="32" t="s">
        <v>20</v>
      </c>
      <c r="F34" s="32" t="s">
        <v>21</v>
      </c>
      <c r="G34" s="33" t="s">
        <v>22</v>
      </c>
      <c r="H34" s="1"/>
    </row>
    <row r="35" spans="1:8" ht="15" customHeight="1">
      <c r="A35" s="104"/>
      <c r="B35" s="106" t="s">
        <v>23</v>
      </c>
      <c r="C35" s="108" t="s">
        <v>24</v>
      </c>
      <c r="D35" s="108" t="s">
        <v>25</v>
      </c>
      <c r="E35" s="108" t="s">
        <v>26</v>
      </c>
      <c r="F35" s="108" t="s">
        <v>27</v>
      </c>
      <c r="G35" s="110" t="s">
        <v>28</v>
      </c>
      <c r="H35" s="1"/>
    </row>
    <row r="36" spans="1:8" ht="15" customHeight="1">
      <c r="A36" s="104"/>
      <c r="B36" s="106"/>
      <c r="C36" s="108"/>
      <c r="D36" s="108"/>
      <c r="E36" s="108"/>
      <c r="F36" s="108"/>
      <c r="G36" s="110"/>
      <c r="H36" s="1"/>
    </row>
    <row r="37" spans="1:8" ht="15.75" customHeight="1" thickBot="1">
      <c r="A37" s="105"/>
      <c r="B37" s="107"/>
      <c r="C37" s="109"/>
      <c r="D37" s="109"/>
      <c r="E37" s="109"/>
      <c r="F37" s="109"/>
      <c r="G37" s="111"/>
      <c r="H37" s="1"/>
    </row>
    <row r="38" spans="1:8" ht="15.75" thickBot="1">
      <c r="A38" s="14" t="s">
        <v>29</v>
      </c>
      <c r="B38" s="22"/>
      <c r="C38" s="34"/>
      <c r="D38" s="34"/>
      <c r="E38" s="34"/>
      <c r="F38" s="34"/>
      <c r="G38" s="35"/>
      <c r="H38" s="1"/>
    </row>
    <row r="39" spans="1:8">
      <c r="A39" s="2" t="s">
        <v>30</v>
      </c>
      <c r="B39" s="69"/>
      <c r="C39" s="36"/>
      <c r="D39" s="70"/>
      <c r="E39" s="70"/>
      <c r="F39" s="70"/>
      <c r="G39" s="71"/>
      <c r="H39" s="1"/>
    </row>
    <row r="40" spans="1:8">
      <c r="A40" s="3" t="s">
        <v>31</v>
      </c>
      <c r="B40" s="77">
        <v>1866</v>
      </c>
      <c r="C40" s="37"/>
      <c r="D40" s="78">
        <v>1930000</v>
      </c>
      <c r="E40" s="78">
        <v>500000</v>
      </c>
      <c r="F40" s="78"/>
      <c r="G40" s="79"/>
      <c r="H40" s="1"/>
    </row>
    <row r="41" spans="1:8">
      <c r="A41" s="4" t="s">
        <v>32</v>
      </c>
      <c r="B41" s="15"/>
      <c r="C41" s="37"/>
      <c r="D41" s="68">
        <v>1075000</v>
      </c>
      <c r="E41" s="68">
        <v>300000</v>
      </c>
      <c r="F41" s="68"/>
      <c r="G41" s="72"/>
      <c r="H41" s="1"/>
    </row>
    <row r="42" spans="1:8">
      <c r="A42" s="3" t="s">
        <v>33</v>
      </c>
      <c r="B42" s="77"/>
      <c r="C42" s="37"/>
      <c r="D42" s="78"/>
      <c r="E42" s="78"/>
      <c r="F42" s="78"/>
      <c r="G42" s="79"/>
      <c r="H42" s="1"/>
    </row>
    <row r="43" spans="1:8">
      <c r="A43" s="4" t="s">
        <v>34</v>
      </c>
      <c r="B43" s="73"/>
      <c r="C43" s="37"/>
      <c r="D43" s="68"/>
      <c r="E43" s="68"/>
      <c r="F43" s="68"/>
      <c r="G43" s="72"/>
      <c r="H43" s="1"/>
    </row>
    <row r="44" spans="1:8">
      <c r="A44" s="3" t="s">
        <v>35</v>
      </c>
      <c r="B44" s="77"/>
      <c r="C44" s="37"/>
      <c r="D44" s="78"/>
      <c r="E44" s="78"/>
      <c r="F44" s="78"/>
      <c r="G44" s="79"/>
      <c r="H44" s="1"/>
    </row>
    <row r="45" spans="1:8">
      <c r="A45" s="4" t="s">
        <v>36</v>
      </c>
      <c r="B45" s="73">
        <v>61</v>
      </c>
      <c r="C45" s="37"/>
      <c r="D45" s="68">
        <v>233500</v>
      </c>
      <c r="E45" s="68"/>
      <c r="F45" s="68"/>
      <c r="G45" s="72"/>
      <c r="H45" s="1"/>
    </row>
    <row r="46" spans="1:8">
      <c r="A46" s="3" t="s">
        <v>37</v>
      </c>
      <c r="B46" s="77">
        <v>161</v>
      </c>
      <c r="C46" s="37"/>
      <c r="D46" s="78">
        <v>7654000</v>
      </c>
      <c r="E46" s="78"/>
      <c r="F46" s="78">
        <v>585000</v>
      </c>
      <c r="G46" s="79"/>
      <c r="H46" s="1"/>
    </row>
    <row r="47" spans="1:8">
      <c r="A47" s="4" t="s">
        <v>38</v>
      </c>
      <c r="B47" s="73"/>
      <c r="C47" s="37"/>
      <c r="D47" s="68"/>
      <c r="E47" s="68"/>
      <c r="F47" s="68"/>
      <c r="G47" s="72"/>
      <c r="H47" s="1"/>
    </row>
    <row r="48" spans="1:8">
      <c r="A48" s="3" t="s">
        <v>39</v>
      </c>
      <c r="B48" s="77">
        <v>2614</v>
      </c>
      <c r="C48" s="37"/>
      <c r="D48" s="78">
        <v>131000</v>
      </c>
      <c r="E48" s="78"/>
      <c r="F48" s="78"/>
      <c r="G48" s="79"/>
      <c r="H48" s="1"/>
    </row>
    <row r="49" spans="1:8">
      <c r="A49" s="4" t="s">
        <v>40</v>
      </c>
      <c r="B49" s="73">
        <v>245</v>
      </c>
      <c r="C49" s="37"/>
      <c r="D49" s="68">
        <v>301000</v>
      </c>
      <c r="E49" s="68"/>
      <c r="F49" s="68"/>
      <c r="G49" s="72"/>
      <c r="H49" s="1"/>
    </row>
    <row r="50" spans="1:8">
      <c r="A50" s="3" t="s">
        <v>41</v>
      </c>
      <c r="B50" s="77"/>
      <c r="C50" s="37"/>
      <c r="D50" s="78"/>
      <c r="E50" s="78"/>
      <c r="F50" s="78"/>
      <c r="G50" s="79"/>
      <c r="H50" s="1"/>
    </row>
    <row r="51" spans="1:8">
      <c r="A51" s="4" t="s">
        <v>42</v>
      </c>
      <c r="B51" s="73">
        <v>4</v>
      </c>
      <c r="C51" s="37"/>
      <c r="D51" s="68">
        <v>40000</v>
      </c>
      <c r="E51" s="68"/>
      <c r="F51" s="68"/>
      <c r="G51" s="72"/>
      <c r="H51" s="1"/>
    </row>
    <row r="52" spans="1:8">
      <c r="A52" s="3" t="s">
        <v>43</v>
      </c>
      <c r="B52" s="77">
        <v>5006</v>
      </c>
      <c r="C52" s="37"/>
      <c r="D52" s="78">
        <v>440624</v>
      </c>
      <c r="E52" s="78"/>
      <c r="F52" s="78"/>
      <c r="G52" s="79"/>
      <c r="H52" s="1"/>
    </row>
    <row r="53" spans="1:8">
      <c r="A53" s="4" t="s">
        <v>44</v>
      </c>
      <c r="B53" s="73">
        <v>238</v>
      </c>
      <c r="C53" s="37"/>
      <c r="D53" s="68">
        <f>665919-842</f>
        <v>665077</v>
      </c>
      <c r="E53" s="68">
        <v>91098</v>
      </c>
      <c r="F53" s="68"/>
      <c r="G53" s="72"/>
      <c r="H53" s="1"/>
    </row>
    <row r="54" spans="1:8">
      <c r="A54" s="3" t="s">
        <v>45</v>
      </c>
      <c r="B54" s="77">
        <v>4810</v>
      </c>
      <c r="C54" s="37"/>
      <c r="D54" s="78">
        <v>800000</v>
      </c>
      <c r="E54" s="78">
        <v>401616</v>
      </c>
      <c r="F54" s="78"/>
      <c r="G54" s="79"/>
      <c r="H54" s="1"/>
    </row>
    <row r="55" spans="1:8">
      <c r="A55" s="4" t="s">
        <v>46</v>
      </c>
      <c r="B55" s="73"/>
      <c r="C55" s="37"/>
      <c r="D55" s="68"/>
      <c r="E55" s="68"/>
      <c r="F55" s="68"/>
      <c r="G55" s="72"/>
      <c r="H55" s="1"/>
    </row>
    <row r="56" spans="1:8">
      <c r="A56" s="3" t="s">
        <v>47</v>
      </c>
      <c r="B56" s="77">
        <v>171</v>
      </c>
      <c r="C56" s="37"/>
      <c r="D56" s="78">
        <v>641448</v>
      </c>
      <c r="E56" s="78">
        <v>200000</v>
      </c>
      <c r="F56" s="78"/>
      <c r="G56" s="79"/>
      <c r="H56" s="1"/>
    </row>
    <row r="57" spans="1:8">
      <c r="A57" s="4" t="s">
        <v>48</v>
      </c>
      <c r="B57" s="73">
        <v>1</v>
      </c>
      <c r="C57" s="37"/>
      <c r="D57" s="68">
        <v>15000</v>
      </c>
      <c r="E57" s="68"/>
      <c r="F57" s="68"/>
      <c r="G57" s="72"/>
      <c r="H57" s="1"/>
    </row>
    <row r="58" spans="1:8">
      <c r="A58" s="3" t="s">
        <v>49</v>
      </c>
      <c r="B58" s="77">
        <v>26</v>
      </c>
      <c r="C58" s="37"/>
      <c r="D58" s="78">
        <v>300000</v>
      </c>
      <c r="E58" s="78"/>
      <c r="F58" s="78"/>
      <c r="G58" s="79"/>
      <c r="H58" s="1"/>
    </row>
    <row r="59" spans="1:8">
      <c r="A59" s="4" t="s">
        <v>50</v>
      </c>
      <c r="B59" s="73"/>
      <c r="C59" s="37"/>
      <c r="D59" s="68"/>
      <c r="E59" s="68"/>
      <c r="F59" s="68"/>
      <c r="G59" s="72"/>
      <c r="H59" s="1"/>
    </row>
    <row r="60" spans="1:8">
      <c r="A60" s="3" t="s">
        <v>51</v>
      </c>
      <c r="B60" s="77">
        <v>38</v>
      </c>
      <c r="C60" s="37"/>
      <c r="D60" s="78">
        <v>180000</v>
      </c>
      <c r="E60" s="78"/>
      <c r="F60" s="78"/>
      <c r="G60" s="79"/>
      <c r="H60" s="1"/>
    </row>
    <row r="61" spans="1:8">
      <c r="A61" s="4" t="s">
        <v>52</v>
      </c>
      <c r="B61" s="73">
        <v>291</v>
      </c>
      <c r="C61" s="37"/>
      <c r="D61" s="68">
        <v>694685</v>
      </c>
      <c r="E61" s="68"/>
      <c r="F61" s="68"/>
      <c r="G61" s="72"/>
      <c r="H61" s="1"/>
    </row>
    <row r="62" spans="1:8">
      <c r="A62" s="3" t="s">
        <v>53</v>
      </c>
      <c r="B62" s="77">
        <v>797</v>
      </c>
      <c r="C62" s="37"/>
      <c r="D62" s="78">
        <v>75000</v>
      </c>
      <c r="E62" s="78">
        <v>300000</v>
      </c>
      <c r="F62" s="78"/>
      <c r="G62" s="79"/>
      <c r="H62" s="1"/>
    </row>
    <row r="63" spans="1:8" ht="15.75" thickBot="1">
      <c r="A63" s="5" t="s">
        <v>54</v>
      </c>
      <c r="B63" s="76">
        <v>325</v>
      </c>
      <c r="C63" s="38"/>
      <c r="D63" s="74">
        <v>50000</v>
      </c>
      <c r="E63" s="74"/>
      <c r="F63" s="74"/>
      <c r="G63" s="75"/>
      <c r="H63" s="1"/>
    </row>
    <row r="64" spans="1:8" ht="4.5" customHeight="1" thickBot="1">
      <c r="A64" s="56"/>
      <c r="B64" s="16"/>
      <c r="C64" s="35"/>
      <c r="D64" s="35"/>
      <c r="E64" s="35"/>
      <c r="F64" s="35"/>
      <c r="G64" s="35"/>
      <c r="H64" s="1"/>
    </row>
    <row r="65" spans="1:8" ht="15.75" thickBot="1">
      <c r="A65" s="6" t="s">
        <v>55</v>
      </c>
      <c r="B65" s="17">
        <f>SUM(B39:B63)</f>
        <v>16654</v>
      </c>
      <c r="C65" s="39">
        <f>13829448+179086+967722+250078</f>
        <v>15226334</v>
      </c>
      <c r="D65" s="39">
        <f>SUM(D39:D63)</f>
        <v>15226334</v>
      </c>
      <c r="E65" s="39">
        <f t="shared" ref="E65:G65" si="0">SUM(E39:E63)</f>
        <v>1792714</v>
      </c>
      <c r="F65" s="39">
        <f t="shared" si="0"/>
        <v>585000</v>
      </c>
      <c r="G65" s="40">
        <f t="shared" si="0"/>
        <v>0</v>
      </c>
      <c r="H65" s="1"/>
    </row>
    <row r="66" spans="1:8">
      <c r="A66" s="8"/>
      <c r="B66" s="23"/>
      <c r="C66" s="53"/>
      <c r="D66" s="41"/>
      <c r="E66" s="41"/>
      <c r="F66" s="41"/>
      <c r="G66" s="41"/>
      <c r="H66" s="1"/>
    </row>
    <row r="67" spans="1:8">
      <c r="A67" s="12"/>
      <c r="B67" s="24"/>
      <c r="C67" s="42"/>
      <c r="D67" s="42"/>
      <c r="E67" s="42"/>
      <c r="F67" s="42"/>
      <c r="G67" s="42"/>
      <c r="H67" s="1"/>
    </row>
    <row r="68" spans="1:8" ht="15.75" thickBot="1">
      <c r="A68" s="11" t="s">
        <v>56</v>
      </c>
      <c r="B68" s="22"/>
      <c r="C68" s="34"/>
      <c r="D68" s="34"/>
      <c r="E68" s="34"/>
      <c r="F68" s="34"/>
      <c r="G68" s="34"/>
      <c r="H68" s="1"/>
    </row>
    <row r="69" spans="1:8">
      <c r="A69" s="2" t="s">
        <v>32</v>
      </c>
      <c r="B69" s="25"/>
      <c r="C69" s="36"/>
      <c r="D69" s="70">
        <v>990000</v>
      </c>
      <c r="E69" s="70"/>
      <c r="F69" s="70"/>
      <c r="G69" s="71"/>
      <c r="H69" s="1"/>
    </row>
    <row r="70" spans="1:8">
      <c r="A70" s="3" t="s">
        <v>57</v>
      </c>
      <c r="B70" s="77">
        <v>359</v>
      </c>
      <c r="C70" s="37"/>
      <c r="D70" s="78">
        <v>350000</v>
      </c>
      <c r="E70" s="78"/>
      <c r="F70" s="78"/>
      <c r="G70" s="79"/>
      <c r="H70" s="1"/>
    </row>
    <row r="71" spans="1:8">
      <c r="A71" s="4" t="s">
        <v>58</v>
      </c>
      <c r="B71" s="73">
        <v>1021</v>
      </c>
      <c r="C71" s="37"/>
      <c r="D71" s="68">
        <v>785000</v>
      </c>
      <c r="E71" s="68">
        <f>342000+133856</f>
        <v>475856</v>
      </c>
      <c r="F71" s="68"/>
      <c r="G71" s="72"/>
      <c r="H71" s="1"/>
    </row>
    <row r="72" spans="1:8">
      <c r="A72" s="3" t="s">
        <v>37</v>
      </c>
      <c r="B72" s="77">
        <v>35</v>
      </c>
      <c r="C72" s="37"/>
      <c r="D72" s="78">
        <v>1703297</v>
      </c>
      <c r="E72" s="78">
        <v>150000</v>
      </c>
      <c r="F72" s="78"/>
      <c r="G72" s="79"/>
      <c r="H72" s="1"/>
    </row>
    <row r="73" spans="1:8" ht="15.75" thickBot="1">
      <c r="A73" s="5" t="s">
        <v>46</v>
      </c>
      <c r="B73" s="76"/>
      <c r="C73" s="38"/>
      <c r="D73" s="74"/>
      <c r="E73" s="74"/>
      <c r="F73" s="74"/>
      <c r="G73" s="75"/>
      <c r="H73" s="1"/>
    </row>
    <row r="74" spans="1:8" ht="5.25" customHeight="1" thickBot="1">
      <c r="A74" s="56"/>
      <c r="B74" s="16"/>
      <c r="C74" s="35"/>
      <c r="D74" s="35"/>
      <c r="E74" s="35"/>
      <c r="F74" s="35"/>
      <c r="G74" s="35"/>
      <c r="H74" s="1"/>
    </row>
    <row r="75" spans="1:8" ht="15.75" thickBot="1">
      <c r="A75" s="7" t="s">
        <v>59</v>
      </c>
      <c r="B75" s="17">
        <f>SUM(B69:B73)</f>
        <v>1415</v>
      </c>
      <c r="C75" s="43">
        <f>3674775+153522</f>
        <v>3828297</v>
      </c>
      <c r="D75" s="43">
        <f>SUM(D69:D73)</f>
        <v>3828297</v>
      </c>
      <c r="E75" s="43">
        <f t="shared" ref="E75:G75" si="1">SUM(E69:E73)</f>
        <v>625856</v>
      </c>
      <c r="F75" s="43">
        <f t="shared" si="1"/>
        <v>0</v>
      </c>
      <c r="G75" s="44">
        <f t="shared" si="1"/>
        <v>0</v>
      </c>
      <c r="H75" s="1"/>
    </row>
    <row r="76" spans="1:8">
      <c r="A76" s="8"/>
      <c r="B76" s="23"/>
      <c r="C76" s="54"/>
      <c r="D76" s="41"/>
      <c r="E76" s="41"/>
      <c r="F76" s="41"/>
      <c r="G76" s="41"/>
      <c r="H76" s="1"/>
    </row>
    <row r="77" spans="1:8">
      <c r="A77" s="12"/>
      <c r="B77" s="24"/>
      <c r="C77" s="42"/>
      <c r="D77" s="42"/>
      <c r="E77" s="42"/>
      <c r="F77" s="42"/>
      <c r="G77" s="42"/>
      <c r="H77" s="1"/>
    </row>
    <row r="78" spans="1:8" ht="15.75" thickBot="1">
      <c r="A78" s="11" t="s">
        <v>60</v>
      </c>
      <c r="B78" s="24"/>
      <c r="C78" s="42"/>
      <c r="D78" s="42"/>
      <c r="E78" s="42"/>
      <c r="F78" s="42"/>
      <c r="G78" s="34"/>
      <c r="H78" s="1"/>
    </row>
    <row r="79" spans="1:8">
      <c r="A79" s="2" t="s">
        <v>61</v>
      </c>
      <c r="B79" s="69"/>
      <c r="C79" s="36"/>
      <c r="D79" s="70"/>
      <c r="E79" s="36"/>
      <c r="F79" s="70"/>
      <c r="G79" s="71"/>
      <c r="H79" s="1"/>
    </row>
    <row r="80" spans="1:8">
      <c r="A80" s="3" t="s">
        <v>57</v>
      </c>
      <c r="B80" s="77">
        <v>1780</v>
      </c>
      <c r="C80" s="37"/>
      <c r="D80" s="78">
        <v>210336</v>
      </c>
      <c r="E80" s="37"/>
      <c r="F80" s="78"/>
      <c r="G80" s="79"/>
      <c r="H80" s="1"/>
    </row>
    <row r="81" spans="1:8">
      <c r="A81" s="4" t="s">
        <v>62</v>
      </c>
      <c r="B81" s="73">
        <v>84</v>
      </c>
      <c r="C81" s="37"/>
      <c r="D81" s="68">
        <v>73760</v>
      </c>
      <c r="E81" s="37"/>
      <c r="F81" s="68"/>
      <c r="G81" s="72"/>
      <c r="H81" s="1"/>
    </row>
    <row r="82" spans="1:8">
      <c r="A82" s="3" t="s">
        <v>63</v>
      </c>
      <c r="B82" s="77">
        <v>920</v>
      </c>
      <c r="C82" s="37"/>
      <c r="D82" s="78">
        <v>199581</v>
      </c>
      <c r="E82" s="37"/>
      <c r="F82" s="78"/>
      <c r="G82" s="79"/>
      <c r="H82" s="1"/>
    </row>
    <row r="83" spans="1:8">
      <c r="A83" s="57" t="s">
        <v>64</v>
      </c>
      <c r="B83" s="84">
        <v>98</v>
      </c>
      <c r="C83" s="37"/>
      <c r="D83" s="82">
        <v>72067</v>
      </c>
      <c r="E83" s="37"/>
      <c r="F83" s="82"/>
      <c r="G83" s="83"/>
      <c r="H83" s="1"/>
    </row>
    <row r="84" spans="1:8" ht="15.75" thickBot="1">
      <c r="A84" s="10" t="s">
        <v>65</v>
      </c>
      <c r="B84" s="61"/>
      <c r="C84" s="58"/>
      <c r="D84" s="80"/>
      <c r="E84" s="58"/>
      <c r="F84" s="80"/>
      <c r="G84" s="81"/>
      <c r="H84" s="1"/>
    </row>
    <row r="85" spans="1:8" ht="4.5" customHeight="1" thickBot="1">
      <c r="A85" s="56"/>
      <c r="B85" s="16"/>
      <c r="C85" s="35"/>
      <c r="D85" s="35"/>
      <c r="E85" s="35"/>
      <c r="F85" s="35"/>
      <c r="G85" s="35"/>
      <c r="H85" s="1"/>
    </row>
    <row r="86" spans="1:8" ht="15.75" thickBot="1">
      <c r="A86" s="7" t="s">
        <v>66</v>
      </c>
      <c r="B86" s="17">
        <f>SUM(B79:B84)</f>
        <v>2882</v>
      </c>
      <c r="C86" s="43">
        <v>470480</v>
      </c>
      <c r="D86" s="43">
        <f>SUM(D79:D84)</f>
        <v>555744</v>
      </c>
      <c r="E86" s="45"/>
      <c r="F86" s="43">
        <v>85664</v>
      </c>
      <c r="G86" s="43">
        <f>SUM(G79:G84)</f>
        <v>0</v>
      </c>
      <c r="H86" s="1"/>
    </row>
    <row r="87" spans="1:8">
      <c r="A87" s="8"/>
      <c r="B87" s="23"/>
      <c r="C87" s="54"/>
      <c r="D87" s="41"/>
      <c r="E87" s="41"/>
      <c r="F87" s="41"/>
      <c r="G87" s="41"/>
      <c r="H87" s="1"/>
    </row>
    <row r="88" spans="1:8">
      <c r="A88" s="12"/>
      <c r="B88" s="26"/>
      <c r="C88" s="46"/>
      <c r="D88" s="46"/>
      <c r="E88" s="46"/>
      <c r="F88" s="46"/>
      <c r="G88" s="46"/>
      <c r="H88" s="1"/>
    </row>
    <row r="89" spans="1:8" ht="15.75" thickBot="1">
      <c r="A89" s="11" t="s">
        <v>67</v>
      </c>
      <c r="B89" s="22"/>
      <c r="C89" s="34"/>
      <c r="D89" s="34"/>
      <c r="E89" s="34"/>
      <c r="F89" s="34"/>
      <c r="G89" s="34"/>
      <c r="H89" s="1"/>
    </row>
    <row r="90" spans="1:8">
      <c r="A90" s="2" t="s">
        <v>68</v>
      </c>
      <c r="B90" s="69">
        <v>1500</v>
      </c>
      <c r="C90" s="36"/>
      <c r="D90" s="70">
        <v>538375</v>
      </c>
      <c r="E90" s="85"/>
      <c r="F90" s="70"/>
      <c r="G90" s="71"/>
      <c r="H90" s="1"/>
    </row>
    <row r="91" spans="1:8">
      <c r="A91" s="3" t="s">
        <v>69</v>
      </c>
      <c r="B91" s="77">
        <v>0</v>
      </c>
      <c r="C91" s="37"/>
      <c r="D91" s="78">
        <v>0</v>
      </c>
      <c r="E91" s="89"/>
      <c r="F91" s="78"/>
      <c r="G91" s="79"/>
      <c r="H91" s="1"/>
    </row>
    <row r="92" spans="1:8">
      <c r="A92" s="4" t="s">
        <v>70</v>
      </c>
      <c r="B92" s="73">
        <v>0</v>
      </c>
      <c r="C92" s="37"/>
      <c r="D92" s="68">
        <v>0</v>
      </c>
      <c r="E92" s="86"/>
      <c r="F92" s="68"/>
      <c r="G92" s="72"/>
      <c r="H92" s="1"/>
    </row>
    <row r="93" spans="1:8">
      <c r="A93" s="3" t="s">
        <v>71</v>
      </c>
      <c r="B93" s="77">
        <v>8</v>
      </c>
      <c r="C93" s="37"/>
      <c r="D93" s="78">
        <v>5000</v>
      </c>
      <c r="E93" s="89"/>
      <c r="F93" s="78"/>
      <c r="G93" s="79"/>
      <c r="H93" s="1"/>
    </row>
    <row r="94" spans="1:8">
      <c r="A94" s="4" t="s">
        <v>72</v>
      </c>
      <c r="B94" s="73">
        <v>0</v>
      </c>
      <c r="C94" s="37"/>
      <c r="D94" s="68">
        <v>0</v>
      </c>
      <c r="E94" s="86"/>
      <c r="F94" s="68"/>
      <c r="G94" s="72"/>
      <c r="H94" s="1"/>
    </row>
    <row r="95" spans="1:8">
      <c r="A95" s="3" t="s">
        <v>73</v>
      </c>
      <c r="B95" s="77">
        <v>0</v>
      </c>
      <c r="C95" s="37"/>
      <c r="D95" s="78">
        <v>0</v>
      </c>
      <c r="E95" s="89"/>
      <c r="F95" s="78"/>
      <c r="G95" s="79"/>
      <c r="H95" s="1"/>
    </row>
    <row r="96" spans="1:8">
      <c r="A96" s="4" t="s">
        <v>48</v>
      </c>
      <c r="B96" s="73">
        <v>0</v>
      </c>
      <c r="C96" s="37"/>
      <c r="D96" s="68">
        <v>0</v>
      </c>
      <c r="E96" s="86"/>
      <c r="F96" s="68"/>
      <c r="G96" s="72"/>
      <c r="H96" s="1"/>
    </row>
    <row r="97" spans="1:8">
      <c r="A97" s="3" t="s">
        <v>74</v>
      </c>
      <c r="B97" s="77">
        <v>4300</v>
      </c>
      <c r="C97" s="37"/>
      <c r="D97" s="78">
        <v>476441</v>
      </c>
      <c r="E97" s="89"/>
      <c r="F97" s="78"/>
      <c r="G97" s="79"/>
      <c r="H97" s="1"/>
    </row>
    <row r="98" spans="1:8">
      <c r="A98" s="57" t="s">
        <v>75</v>
      </c>
      <c r="B98" s="84">
        <v>500</v>
      </c>
      <c r="C98" s="37"/>
      <c r="D98" s="82">
        <v>170700</v>
      </c>
      <c r="E98" s="87"/>
      <c r="F98" s="82"/>
      <c r="G98" s="83"/>
      <c r="H98" s="1"/>
    </row>
    <row r="99" spans="1:8" ht="15.75" thickBot="1">
      <c r="A99" s="59" t="s">
        <v>65</v>
      </c>
      <c r="B99" s="61"/>
      <c r="C99" s="58"/>
      <c r="D99" s="80">
        <v>118158</v>
      </c>
      <c r="E99" s="90"/>
      <c r="F99" s="80"/>
      <c r="G99" s="81"/>
      <c r="H99" s="1"/>
    </row>
    <row r="100" spans="1:8" ht="5.25" customHeight="1" thickBot="1">
      <c r="A100" s="56"/>
      <c r="B100" s="16"/>
      <c r="C100" s="35"/>
      <c r="D100" s="35"/>
      <c r="E100" s="35"/>
      <c r="F100" s="35"/>
      <c r="G100" s="35"/>
      <c r="H100" s="1"/>
    </row>
    <row r="101" spans="1:8" ht="15.75" thickBot="1">
      <c r="A101" s="7" t="s">
        <v>76</v>
      </c>
      <c r="B101" s="17">
        <f>SUM(B90:B99)</f>
        <v>6308</v>
      </c>
      <c r="C101" s="43">
        <f>348533+145000+815141</f>
        <v>1308674</v>
      </c>
      <c r="D101" s="44">
        <f>SUM(D90:D99)</f>
        <v>1308674</v>
      </c>
      <c r="E101" s="44">
        <f>SUM(E90:E99)</f>
        <v>0</v>
      </c>
      <c r="F101" s="44">
        <f>SUM(F90:F99)</f>
        <v>0</v>
      </c>
      <c r="G101" s="44">
        <f>SUM(G90:G99)</f>
        <v>0</v>
      </c>
      <c r="H101" s="1"/>
    </row>
    <row r="102" spans="1:8">
      <c r="A102" s="8"/>
      <c r="B102" s="23"/>
      <c r="C102" s="54"/>
      <c r="D102" s="41"/>
      <c r="E102" s="41"/>
      <c r="F102" s="41"/>
      <c r="G102" s="41"/>
      <c r="H102" s="1"/>
    </row>
    <row r="103" spans="1:8">
      <c r="A103" s="9"/>
      <c r="B103" s="24"/>
      <c r="C103" s="42"/>
      <c r="D103" s="42"/>
      <c r="E103" s="42"/>
      <c r="F103" s="42"/>
      <c r="G103" s="42"/>
      <c r="H103" s="1"/>
    </row>
    <row r="104" spans="1:8" ht="15.75" thickBot="1">
      <c r="A104" s="11" t="s">
        <v>77</v>
      </c>
      <c r="B104" s="22"/>
      <c r="C104" s="34"/>
      <c r="D104" s="34"/>
      <c r="E104" s="34"/>
      <c r="F104" s="34"/>
      <c r="G104" s="34"/>
      <c r="H104" s="1"/>
    </row>
    <row r="105" spans="1:8">
      <c r="A105" s="2" t="s">
        <v>78</v>
      </c>
      <c r="B105" s="69">
        <v>500</v>
      </c>
      <c r="C105" s="36"/>
      <c r="D105" s="70">
        <v>105000</v>
      </c>
      <c r="E105" s="36"/>
      <c r="F105" s="70"/>
      <c r="G105" s="71"/>
      <c r="H105" s="1"/>
    </row>
    <row r="106" spans="1:8">
      <c r="A106" s="3" t="s">
        <v>79</v>
      </c>
      <c r="B106" s="77"/>
      <c r="C106" s="37"/>
      <c r="D106" s="78"/>
      <c r="E106" s="37"/>
      <c r="F106" s="78"/>
      <c r="G106" s="79"/>
      <c r="H106" s="1"/>
    </row>
    <row r="107" spans="1:8">
      <c r="A107" s="4" t="s">
        <v>80</v>
      </c>
      <c r="B107" s="73"/>
      <c r="C107" s="37"/>
      <c r="D107" s="68"/>
      <c r="E107" s="37"/>
      <c r="F107" s="68"/>
      <c r="G107" s="72"/>
      <c r="H107" s="1"/>
    </row>
    <row r="108" spans="1:8">
      <c r="A108" s="3" t="s">
        <v>81</v>
      </c>
      <c r="B108" s="77">
        <v>200</v>
      </c>
      <c r="C108" s="37"/>
      <c r="D108" s="78">
        <v>5000</v>
      </c>
      <c r="E108" s="37"/>
      <c r="F108" s="78"/>
      <c r="G108" s="79"/>
      <c r="H108" s="1"/>
    </row>
    <row r="109" spans="1:8">
      <c r="A109" s="4" t="s">
        <v>82</v>
      </c>
      <c r="B109" s="73"/>
      <c r="C109" s="37"/>
      <c r="D109" s="68"/>
      <c r="E109" s="37"/>
      <c r="F109" s="68"/>
      <c r="G109" s="72"/>
      <c r="H109" s="1"/>
    </row>
    <row r="110" spans="1:8">
      <c r="A110" s="60" t="s">
        <v>83</v>
      </c>
      <c r="B110" s="63"/>
      <c r="C110" s="37"/>
      <c r="D110" s="88"/>
      <c r="E110" s="37"/>
      <c r="F110" s="88"/>
      <c r="G110" s="91"/>
      <c r="H110" s="1"/>
    </row>
    <row r="111" spans="1:8" ht="15.75" thickBot="1">
      <c r="A111" s="5" t="s">
        <v>65</v>
      </c>
      <c r="B111" s="62"/>
      <c r="C111" s="58"/>
      <c r="D111" s="74">
        <v>90000</v>
      </c>
      <c r="E111" s="58"/>
      <c r="F111" s="74"/>
      <c r="G111" s="75"/>
      <c r="H111" s="1"/>
    </row>
    <row r="112" spans="1:8" ht="5.25" customHeight="1" thickBot="1">
      <c r="A112" s="56"/>
      <c r="B112" s="16"/>
      <c r="C112" s="35"/>
      <c r="D112" s="35"/>
      <c r="E112" s="35"/>
      <c r="F112" s="35"/>
      <c r="G112" s="35"/>
      <c r="H112" s="1"/>
    </row>
    <row r="113" spans="1:8" ht="15.75" thickBot="1">
      <c r="A113" s="7" t="s">
        <v>84</v>
      </c>
      <c r="B113" s="17">
        <f>SUM(B105:B111)</f>
        <v>700</v>
      </c>
      <c r="C113" s="43">
        <v>327274</v>
      </c>
      <c r="D113" s="44">
        <f>SUM(D105:D111)</f>
        <v>200000</v>
      </c>
      <c r="E113" s="45"/>
      <c r="F113" s="44">
        <f>SUM(F105:F111)</f>
        <v>0</v>
      </c>
      <c r="G113" s="44">
        <f>SUM(G105:G111)</f>
        <v>0</v>
      </c>
      <c r="H113" s="1"/>
    </row>
    <row r="114" spans="1:8" ht="15.75" thickBot="1">
      <c r="A114" s="55"/>
      <c r="B114" s="24"/>
      <c r="C114" s="42"/>
      <c r="D114" s="42"/>
      <c r="E114" s="42"/>
      <c r="F114" s="42"/>
      <c r="G114" s="34"/>
      <c r="H114" s="1"/>
    </row>
    <row r="115" spans="1:8" ht="24" customHeight="1" thickBot="1">
      <c r="A115" s="92" t="s">
        <v>85</v>
      </c>
      <c r="B115" s="93">
        <f t="shared" ref="B115:G115" si="2">SUM(B65+B75+B86+B101+B113)</f>
        <v>27959</v>
      </c>
      <c r="C115" s="94">
        <v>21119049</v>
      </c>
      <c r="D115" s="94">
        <f t="shared" si="2"/>
        <v>21119049</v>
      </c>
      <c r="E115" s="94">
        <f t="shared" si="2"/>
        <v>2418570</v>
      </c>
      <c r="F115" s="94">
        <f t="shared" si="2"/>
        <v>670664</v>
      </c>
      <c r="G115" s="94">
        <f t="shared" si="2"/>
        <v>0</v>
      </c>
      <c r="H115" s="1"/>
    </row>
    <row r="116" spans="1:8" ht="15.75">
      <c r="A116" s="8"/>
      <c r="B116" s="51"/>
      <c r="C116" s="52" t="str">
        <f>IF(AND(ISNUMBER(C113),C115&lt;&gt;D115),"Please review allocation and expenditure entries. Grand total allocation and expenditures must be equal.","")</f>
        <v/>
      </c>
      <c r="D116" s="41"/>
      <c r="E116" s="41"/>
      <c r="F116" s="41"/>
      <c r="G116" s="41"/>
      <c r="H116" s="1"/>
    </row>
    <row r="117" spans="1:8">
      <c r="A117" s="1"/>
      <c r="B117" s="20"/>
      <c r="C117" s="30"/>
      <c r="D117" s="30"/>
      <c r="E117" s="30"/>
      <c r="F117" s="30"/>
      <c r="G117" s="30"/>
      <c r="H117" s="1"/>
    </row>
    <row r="118" spans="1:8">
      <c r="B118" s="49"/>
      <c r="C118" s="50"/>
      <c r="D118" s="50"/>
      <c r="E118" s="50"/>
      <c r="F118" s="50"/>
      <c r="G118" s="50"/>
    </row>
    <row r="119" spans="1:8">
      <c r="B119" s="49"/>
      <c r="C119" s="50"/>
      <c r="D119" s="50"/>
      <c r="E119" s="50"/>
      <c r="F119" s="50"/>
      <c r="G119" s="50"/>
    </row>
    <row r="120" spans="1:8">
      <c r="B120" s="49"/>
      <c r="C120" s="50"/>
      <c r="D120" s="50"/>
      <c r="E120" s="50"/>
      <c r="F120" s="50"/>
      <c r="G120" s="50"/>
    </row>
    <row r="121" spans="1:8">
      <c r="B121" s="49"/>
      <c r="C121" s="96"/>
      <c r="D121" s="50"/>
      <c r="E121" s="50"/>
      <c r="F121" s="50"/>
      <c r="G121" s="50"/>
    </row>
    <row r="122" spans="1:8">
      <c r="B122" s="49"/>
      <c r="C122" s="50"/>
      <c r="D122" s="50"/>
      <c r="E122" s="50"/>
      <c r="F122" s="50"/>
      <c r="G122" s="50"/>
    </row>
    <row r="123" spans="1:8">
      <c r="B123" s="49"/>
      <c r="C123" s="50"/>
      <c r="D123" s="50"/>
      <c r="E123" s="50"/>
      <c r="F123" s="50"/>
      <c r="G123" s="50"/>
    </row>
  </sheetData>
  <sheetProtection selectLockedCells="1"/>
  <mergeCells count="24">
    <mergeCell ref="A1:A2"/>
    <mergeCell ref="B1:G2"/>
    <mergeCell ref="A4:A6"/>
    <mergeCell ref="A7:A9"/>
    <mergeCell ref="B4:G6"/>
    <mergeCell ref="B7:G9"/>
    <mergeCell ref="A23:G23"/>
    <mergeCell ref="A10:A12"/>
    <mergeCell ref="A13:A15"/>
    <mergeCell ref="A16:A18"/>
    <mergeCell ref="A19:A21"/>
    <mergeCell ref="A22:G22"/>
    <mergeCell ref="B10:G12"/>
    <mergeCell ref="B13:G15"/>
    <mergeCell ref="B16:G18"/>
    <mergeCell ref="B19:G21"/>
    <mergeCell ref="A24:G26"/>
    <mergeCell ref="A35:A37"/>
    <mergeCell ref="B35:B37"/>
    <mergeCell ref="C35:C37"/>
    <mergeCell ref="D35:D37"/>
    <mergeCell ref="E35:E37"/>
    <mergeCell ref="F35:F37"/>
    <mergeCell ref="G35:G37"/>
  </mergeCells>
  <conditionalFormatting sqref="B39:B40 B42:B63 B70:B73 B79:B83 B90:B98 B105:B109">
    <cfRule type="expression" dxfId="2" priority="3">
      <formula>AND(B39="",D39&gt;0)</formula>
    </cfRule>
  </conditionalFormatting>
  <conditionalFormatting sqref="C115:D115">
    <cfRule type="expression" dxfId="1" priority="5">
      <formula>AND(ISNUMBER($C$113),$C$115&lt;&gt;$D$115)</formula>
    </cfRule>
  </conditionalFormatting>
  <conditionalFormatting sqref="D39:D40 D42:D63 D70:D73 D79:D83 D90:D98 D105:D109">
    <cfRule type="expression" dxfId="0" priority="2">
      <formula>AND(D39=0,B39&gt;0)</formula>
    </cfRule>
  </conditionalFormatting>
  <pageMargins left="0.7" right="0.7" top="0.75" bottom="0.75" header="0.3" footer="0.3"/>
  <pageSetup scale="72" fitToHeight="0" orientation="landscape" r:id="rId1"/>
  <headerFooter>
    <oddHeader>&amp;C&amp;"-,Bold"&amp;15APPENDIX C-1 : BLOCK GRANT COUNTIES
HUMAN SERVICES PROPOSED BUDGET AND INDIVIDUALS TO BE SERVED</oddHeader>
  </headerFooter>
  <rowBreaks count="2" manualBreakCount="2">
    <brk id="33" max="8" man="1"/>
    <brk id="7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0C436C89CF4E9E38FE5841DCD703" ma:contentTypeVersion="6" ma:contentTypeDescription="Create a new document." ma:contentTypeScope="" ma:versionID="84a10a1f6af9c899980e7a00501f2285">
  <xsd:schema xmlns:xsd="http://www.w3.org/2001/XMLSchema" xmlns:xs="http://www.w3.org/2001/XMLSchema" xmlns:p="http://schemas.microsoft.com/office/2006/metadata/properties" xmlns:ns2="d9d07328-3747-4592-965f-ece9e07ec7c2" xmlns:ns3="868cecdb-8638-416d-9b74-22376f686136" targetNamespace="http://schemas.microsoft.com/office/2006/metadata/properties" ma:root="true" ma:fieldsID="0af842dbfd55b6880d7ef294ee0db64d" ns2:_="" ns3:_="">
    <xsd:import namespace="d9d07328-3747-4592-965f-ece9e07ec7c2"/>
    <xsd:import namespace="868cecdb-8638-416d-9b74-22376f686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07328-3747-4592-965f-ece9e07ec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cecdb-8638-416d-9b74-22376f686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61D4D-EF9A-4214-A80C-5238337FB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F00C0E-26D5-4BF5-BD37-1D9B49AF848E}">
  <ds:schemaRefs>
    <ds:schemaRef ds:uri="868cecdb-8638-416d-9b74-22376f686136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d9d07328-3747-4592-965f-ece9e07ec7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9CC00B-03CE-45FE-B067-C9EFB1353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d07328-3747-4592-965f-ece9e07ec7c2"/>
    <ds:schemaRef ds:uri="868cecdb-8638-416d-9b74-22376f686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Manager/>
  <Company>PA Department of Public Welfare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datrego</dc:creator>
  <cp:keywords/>
  <dc:description/>
  <cp:lastModifiedBy>Amy Campbell</cp:lastModifiedBy>
  <cp:revision/>
  <dcterms:created xsi:type="dcterms:W3CDTF">2016-11-30T20:02:53Z</dcterms:created>
  <dcterms:modified xsi:type="dcterms:W3CDTF">2025-08-01T13:39:16Z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0x010100F3820C436C89CF4E9E38FE5841DCD703</vt:lpwstr>
  </property>
  <property fmtid="{D5CDD505-2E9C-101B-9397-08002B2CF9AE}" pid="3" name="Order">
    <vt:r8>982800</vt:r8>
  </property>
  <property fmtid="{D5CDD505-2E9C-101B-9397-08002B2CF9AE}" pid="4" name="MediaServiceImageTags">
    <vt:lpwstr/>
  </property>
</Properties>
</file>